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via\Desktop\"/>
    </mc:Choice>
  </mc:AlternateContent>
  <xr:revisionPtr revIDLastSave="0" documentId="8_{97C66CFB-E6D6-443F-9B36-E5745181B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GET proiecte VET" sheetId="1" r:id="rId1"/>
    <sheet name="Benzi" sheetId="2" state="hidden" r:id="rId2"/>
    <sheet name="Tara" sheetId="3" state="hidden" r:id="rId3"/>
  </sheets>
  <definedNames>
    <definedName name="_ftn1" localSheetId="0">'BUGET proiecte VET'!$A$46</definedName>
    <definedName name="_ftn2" localSheetId="0">'BUGET proiecte VET'!$A$47</definedName>
    <definedName name="_ftn3" localSheetId="0">'BUGET proiecte VET'!$A$48</definedName>
    <definedName name="_ftn4" localSheetId="0">'BUGET proiecte VET'!$A$49</definedName>
    <definedName name="_ftn5" localSheetId="0">'BUGET proiecte VET'!$A$50</definedName>
    <definedName name="_ftnref1" localSheetId="0">'BUGET proiecte VET'!$A$10</definedName>
    <definedName name="_ftnref2" localSheetId="0">'BUGET proiecte VET'!$A$11</definedName>
    <definedName name="_ftnref3" localSheetId="0">'BUGET proiecte VET'!$A$12</definedName>
    <definedName name="_ftnref4" localSheetId="0">'BUGET proiecte VET'!$D$18</definedName>
    <definedName name="_ftnref5" localSheetId="0">'BUGET proiecte VET'!$H$18</definedName>
    <definedName name="Benzi">Benzi!$A$4:$B$6</definedName>
    <definedName name="km">Benzi!$A$4:$A$6</definedName>
  </definedNames>
  <calcPr calcId="191029"/>
</workbook>
</file>

<file path=xl/calcChain.xml><?xml version="1.0" encoding="utf-8"?>
<calcChain xmlns="http://schemas.openxmlformats.org/spreadsheetml/2006/main">
  <c r="D12" i="1" l="1"/>
  <c r="L20" i="1"/>
  <c r="G20" i="1"/>
  <c r="I20" i="1" s="1"/>
  <c r="G19" i="1"/>
  <c r="I19" i="1" s="1"/>
  <c r="D19" i="1"/>
  <c r="D20" i="1"/>
  <c r="E20" i="1"/>
  <c r="E19" i="1"/>
  <c r="C34" i="1"/>
  <c r="C27" i="1"/>
  <c r="B41" i="1"/>
  <c r="L19" i="1"/>
  <c r="A19" i="1"/>
  <c r="A33" i="1"/>
  <c r="A32" i="1"/>
  <c r="A26" i="1"/>
  <c r="A25" i="1"/>
  <c r="A20" i="1"/>
  <c r="A40" i="1"/>
  <c r="A41" i="1"/>
  <c r="A39" i="1"/>
  <c r="D11" i="1"/>
  <c r="D10" i="1"/>
  <c r="M20" i="1" l="1"/>
  <c r="B40" i="1" s="1"/>
  <c r="M19" i="1"/>
  <c r="B39" i="1" s="1"/>
  <c r="D13" i="1"/>
  <c r="B42" i="1" l="1"/>
  <c r="M21" i="1"/>
</calcChain>
</file>

<file path=xl/sharedStrings.xml><?xml version="1.0" encoding="utf-8"?>
<sst xmlns="http://schemas.openxmlformats.org/spreadsheetml/2006/main" count="85" uniqueCount="76">
  <si>
    <t>6.1 Administrarea și implementarea proiectului</t>
  </si>
  <si>
    <t>Rolul instituției</t>
  </si>
  <si>
    <t>Numele instituției</t>
  </si>
  <si>
    <t>Candidat[1]</t>
  </si>
  <si>
    <t>Partener din România[2](agent economic)</t>
  </si>
  <si>
    <t>Instituție gazdă[3]</t>
  </si>
  <si>
    <t>Grant total solicitat</t>
  </si>
  <si>
    <t>6.2 Vizita de studiu</t>
  </si>
  <si>
    <t>Instituție</t>
  </si>
  <si>
    <t>Număr de participanți</t>
  </si>
  <si>
    <t>Costul total de călătorie</t>
  </si>
  <si>
    <t>6.3 Costuri excepționale</t>
  </si>
  <si>
    <t>Instituția</t>
  </si>
  <si>
    <t>Descrierea costurilor excepționale</t>
  </si>
  <si>
    <t>6.4 Costuri pentru persoane cu nevoi speciale</t>
  </si>
  <si>
    <t>Descrierea nevoii speciale</t>
  </si>
  <si>
    <t>[1]  500 Euro pe lună</t>
  </si>
  <si>
    <t>[2] 250 Euro pe lună</t>
  </si>
  <si>
    <t>[5] Incluzând  maximum 2 zile de călătorie.</t>
  </si>
  <si>
    <t>2000-2999km</t>
  </si>
  <si>
    <t>3000-3999km</t>
  </si>
  <si>
    <t>500-1999km</t>
  </si>
  <si>
    <t>(a)</t>
  </si>
  <si>
    <t>(b)</t>
  </si>
  <si>
    <t>(c)</t>
  </si>
  <si>
    <t>(f)</t>
  </si>
  <si>
    <t>(h)</t>
  </si>
  <si>
    <t>Tabelul cu bugetul detaliat</t>
  </si>
  <si>
    <t>PROIECTE ÎN DOMENIUL  ÎNVĂŢĂMÂNTULUI PROFESIONAL ŞI TEHNIC</t>
  </si>
  <si>
    <t>(ÎPT)</t>
  </si>
  <si>
    <t>Grant solicitat (Euro)</t>
  </si>
  <si>
    <t>Grant total solicitat                 (Euro)</t>
  </si>
  <si>
    <t>Număr de zile         [5]</t>
  </si>
  <si>
    <t>Costul de călătorie/ participant                         [4]</t>
  </si>
  <si>
    <t>6.5 Grant total solicitat</t>
  </si>
  <si>
    <t>Titlul proiectului:</t>
  </si>
  <si>
    <t>F-SEE-023/02.2018</t>
  </si>
  <si>
    <t>10-99km</t>
  </si>
  <si>
    <t>100-499km</t>
  </si>
  <si>
    <t>4000-7999km</t>
  </si>
  <si>
    <t>Norvegia</t>
  </si>
  <si>
    <t>Islanda</t>
  </si>
  <si>
    <t>Liechtenstein</t>
  </si>
  <si>
    <t>Bulgaria</t>
  </si>
  <si>
    <t>Cehia</t>
  </si>
  <si>
    <t>Cipru</t>
  </si>
  <si>
    <t>Croația</t>
  </si>
  <si>
    <t>Estonia</t>
  </si>
  <si>
    <t>Grecia</t>
  </si>
  <si>
    <t>Letonia</t>
  </si>
  <si>
    <t>Lituania</t>
  </si>
  <si>
    <t>Malta</t>
  </si>
  <si>
    <t>Polonia</t>
  </si>
  <si>
    <t>Portugalia</t>
  </si>
  <si>
    <t>Slovacia</t>
  </si>
  <si>
    <t>Slovenia</t>
  </si>
  <si>
    <t>Ungaria</t>
  </si>
  <si>
    <t>[3] 150 sau 200 Euro  pe participant român la vizita de studiu</t>
  </si>
  <si>
    <t>[4]20 Euro pe participant pentru distanțe între 10-99km, 180 Euro pe participant pentru distanțe între 100-499km,  275 Euro pe participant pentru distanțe între 500-1999km , 360 Euro pe participant pentru distanțe între 2000-2999km și 530 Euro pe participant pentru distațe între 3000-3999km, 820 Euro pe participant pentru distanțe între 4000-7999Km</t>
  </si>
  <si>
    <t>Sprijin individual total</t>
  </si>
  <si>
    <t>Sprijin pentru pregătire lingvistică pe participant          [6]</t>
  </si>
  <si>
    <t>Număr de participanţi care necesită pregătire lingvistică                       [7]</t>
  </si>
  <si>
    <t>Sprijin pentru pregătire lingvistică total</t>
  </si>
  <si>
    <t>Sprijin individual /zi pe participant</t>
  </si>
  <si>
    <t>(d)</t>
  </si>
  <si>
    <t>(e)=(b)*(d)</t>
  </si>
  <si>
    <t>(g)</t>
  </si>
  <si>
    <t>(i)=(g)*(h)</t>
  </si>
  <si>
    <t xml:space="preserve">(j) </t>
  </si>
  <si>
    <t>(k)</t>
  </si>
  <si>
    <t>(l)=(j)*(k)</t>
  </si>
  <si>
    <t>(m)=(d)+(g)+ (j)</t>
  </si>
  <si>
    <t>Banda de distanță 
(selectați banda)</t>
  </si>
  <si>
    <t>Țara de rezidență a instituției de primire
(selectați țara</t>
  </si>
  <si>
    <t>Grant solicitat de organizatia din DS</t>
  </si>
  <si>
    <t>Nota: Completați numai în cazul în care grantul pentru instituția din DS solicita cost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</si>
</sst>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Georgia"/>
      <family val="1"/>
    </font>
    <font>
      <b/>
      <sz val="11.5"/>
      <color rgb="FF000000"/>
      <name val="Georgia"/>
      <family val="1"/>
    </font>
    <font>
      <b/>
      <sz val="12"/>
      <color rgb="FF000000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b/>
      <sz val="11"/>
      <color rgb="FFFF0000"/>
      <name val="Georgia"/>
      <family val="1"/>
    </font>
    <font>
      <b/>
      <u/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b/>
      <sz val="12"/>
      <color rgb="FFFF0000"/>
      <name val="Georgia"/>
      <family val="1"/>
    </font>
    <font>
      <sz val="11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5" fillId="0" borderId="0" xfId="0" applyFont="1" applyProtection="1"/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4" fillId="0" borderId="6" xfId="0" applyFont="1" applyBorder="1" applyProtection="1"/>
    <xf numFmtId="0" fontId="5" fillId="0" borderId="10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horizontal="right" vertical="top" wrapText="1"/>
    </xf>
    <xf numFmtId="0" fontId="7" fillId="0" borderId="7" xfId="0" applyFont="1" applyBorder="1" applyAlignment="1" applyProtection="1">
      <alignment horizontal="center" vertical="top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right" vertical="center" wrapText="1"/>
    </xf>
    <xf numFmtId="0" fontId="8" fillId="0" borderId="0" xfId="0" applyFont="1" applyProtection="1"/>
    <xf numFmtId="0" fontId="9" fillId="0" borderId="0" xfId="0" applyFont="1" applyProtection="1"/>
    <xf numFmtId="0" fontId="9" fillId="3" borderId="6" xfId="0" applyFont="1" applyFill="1" applyBorder="1" applyAlignment="1" applyProtection="1">
      <alignment vertical="top" wrapText="1"/>
    </xf>
    <xf numFmtId="0" fontId="9" fillId="3" borderId="6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vertical="top" wrapText="1"/>
      <protection locked="0"/>
    </xf>
    <xf numFmtId="0" fontId="4" fillId="0" borderId="0" xfId="0" applyFont="1" applyFill="1" applyProtection="1"/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</xf>
    <xf numFmtId="0" fontId="9" fillId="3" borderId="1" xfId="0" applyFont="1" applyFill="1" applyBorder="1" applyAlignment="1" applyProtection="1">
      <alignment vertical="top" wrapText="1"/>
    </xf>
    <xf numFmtId="0" fontId="9" fillId="4" borderId="2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right" vertical="top" wrapText="1"/>
    </xf>
    <xf numFmtId="0" fontId="10" fillId="0" borderId="0" xfId="0" applyFont="1" applyAlignment="1" applyProtection="1">
      <alignment horizontal="justify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1" fillId="3" borderId="4" xfId="0" applyFont="1" applyFill="1" applyBorder="1" applyAlignment="1" applyProtection="1">
      <alignment horizontal="center" vertical="top" wrapText="1"/>
    </xf>
    <xf numFmtId="0" fontId="11" fillId="0" borderId="7" xfId="0" applyFont="1" applyBorder="1" applyAlignment="1" applyProtection="1">
      <alignment horizontal="center" vertical="top" wrapText="1"/>
    </xf>
    <xf numFmtId="0" fontId="12" fillId="0" borderId="0" xfId="0" applyFont="1" applyProtection="1"/>
    <xf numFmtId="0" fontId="5" fillId="5" borderId="0" xfId="0" applyFont="1" applyFill="1" applyAlignment="1" applyProtection="1">
      <alignment horizontal="center" wrapText="1"/>
    </xf>
    <xf numFmtId="0" fontId="5" fillId="0" borderId="13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4" fillId="5" borderId="6" xfId="0" applyFont="1" applyFill="1" applyBorder="1" applyProtection="1"/>
    <xf numFmtId="0" fontId="4" fillId="0" borderId="6" xfId="0" applyFont="1" applyBorder="1" applyProtection="1">
      <protection locked="0"/>
    </xf>
    <xf numFmtId="0" fontId="5" fillId="5" borderId="6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70" zoomScaleNormal="70" workbookViewId="0">
      <selection activeCell="K27" sqref="K27"/>
    </sheetView>
  </sheetViews>
  <sheetFormatPr defaultRowHeight="14.25" x14ac:dyDescent="0.2"/>
  <cols>
    <col min="1" max="1" width="46" style="5" customWidth="1"/>
    <col min="2" max="2" width="44.5703125" style="5" customWidth="1"/>
    <col min="3" max="3" width="17" style="5" customWidth="1"/>
    <col min="4" max="4" width="19.85546875" style="5" customWidth="1"/>
    <col min="5" max="5" width="14.42578125" style="5" customWidth="1"/>
    <col min="6" max="6" width="15.42578125" style="5" customWidth="1"/>
    <col min="7" max="7" width="17.28515625" style="5" customWidth="1"/>
    <col min="8" max="8" width="16" style="5" customWidth="1"/>
    <col min="9" max="9" width="15.28515625" style="5" customWidth="1"/>
    <col min="10" max="10" width="21.140625" style="5" customWidth="1"/>
    <col min="11" max="11" width="18.85546875" style="5" customWidth="1"/>
    <col min="12" max="12" width="14.140625" style="5" customWidth="1"/>
    <col min="13" max="13" width="24.28515625" style="5" customWidth="1"/>
    <col min="14" max="16384" width="9.140625" style="5"/>
  </cols>
  <sheetData>
    <row r="1" spans="1:13" x14ac:dyDescent="0.2">
      <c r="A1" s="46" t="s">
        <v>36</v>
      </c>
    </row>
    <row r="3" spans="1:13" ht="15" x14ac:dyDescent="0.2">
      <c r="B3" s="2" t="s">
        <v>28</v>
      </c>
    </row>
    <row r="4" spans="1:13" ht="15" x14ac:dyDescent="0.2">
      <c r="B4" s="2" t="s">
        <v>29</v>
      </c>
    </row>
    <row r="5" spans="1:13" ht="15" thickBot="1" x14ac:dyDescent="0.25">
      <c r="B5" s="3" t="s">
        <v>27</v>
      </c>
    </row>
    <row r="6" spans="1:13" ht="15" thickBot="1" x14ac:dyDescent="0.25">
      <c r="A6" s="6" t="s">
        <v>35</v>
      </c>
      <c r="B6" s="54"/>
      <c r="C6" s="55"/>
    </row>
    <row r="7" spans="1:13" x14ac:dyDescent="0.2">
      <c r="A7" s="7" t="s">
        <v>0</v>
      </c>
    </row>
    <row r="8" spans="1:13" x14ac:dyDescent="0.2">
      <c r="A8" s="8"/>
    </row>
    <row r="9" spans="1:13" ht="57" x14ac:dyDescent="0.2">
      <c r="A9" s="9" t="s">
        <v>1</v>
      </c>
      <c r="B9" s="10" t="s">
        <v>2</v>
      </c>
      <c r="C9" s="47" t="s">
        <v>74</v>
      </c>
      <c r="D9" s="9" t="s">
        <v>30</v>
      </c>
    </row>
    <row r="10" spans="1:13" x14ac:dyDescent="0.2">
      <c r="A10" s="11" t="s">
        <v>3</v>
      </c>
      <c r="B10" s="12"/>
      <c r="C10" s="51"/>
      <c r="D10" s="48">
        <f>500*12</f>
        <v>6000</v>
      </c>
    </row>
    <row r="11" spans="1:13" ht="14.25" customHeight="1" thickBot="1" x14ac:dyDescent="0.25">
      <c r="A11" s="11" t="s">
        <v>4</v>
      </c>
      <c r="B11" s="12"/>
      <c r="C11" s="51"/>
      <c r="D11" s="49">
        <f>250*12</f>
        <v>3000</v>
      </c>
    </row>
    <row r="12" spans="1:13" ht="15" thickBot="1" x14ac:dyDescent="0.25">
      <c r="A12" s="11" t="s">
        <v>5</v>
      </c>
      <c r="B12" s="12"/>
      <c r="C12" s="52"/>
      <c r="D12" s="50">
        <f>IF(C12&gt;0,C12,(B19+B20)*200)</f>
        <v>0</v>
      </c>
      <c r="E12" s="46" t="s">
        <v>75</v>
      </c>
    </row>
    <row r="13" spans="1:13" x14ac:dyDescent="0.2">
      <c r="A13" s="14"/>
      <c r="B13" s="15" t="s">
        <v>6</v>
      </c>
      <c r="D13" s="16">
        <f>D10+D11+D12</f>
        <v>9000</v>
      </c>
    </row>
    <row r="14" spans="1:13" x14ac:dyDescent="0.2">
      <c r="A14" s="7" t="s">
        <v>7</v>
      </c>
    </row>
    <row r="15" spans="1:13" x14ac:dyDescent="0.2">
      <c r="A15" s="8"/>
    </row>
    <row r="16" spans="1:13" s="18" customFormat="1" x14ac:dyDescent="0.25">
      <c r="A16" s="17" t="s">
        <v>22</v>
      </c>
      <c r="B16" s="17" t="s">
        <v>23</v>
      </c>
      <c r="C16" s="17" t="s">
        <v>24</v>
      </c>
      <c r="D16" s="4" t="s">
        <v>64</v>
      </c>
      <c r="E16" s="4" t="s">
        <v>65</v>
      </c>
      <c r="F16" s="4" t="s">
        <v>25</v>
      </c>
      <c r="G16" s="4" t="s">
        <v>66</v>
      </c>
      <c r="H16" s="4" t="s">
        <v>26</v>
      </c>
      <c r="I16" s="4" t="s">
        <v>67</v>
      </c>
      <c r="J16" s="17" t="s">
        <v>68</v>
      </c>
      <c r="K16" s="17" t="s">
        <v>69</v>
      </c>
      <c r="L16" s="4" t="s">
        <v>70</v>
      </c>
      <c r="M16" s="4" t="s">
        <v>71</v>
      </c>
    </row>
    <row r="17" spans="1:13" x14ac:dyDescent="0.2">
      <c r="A17" s="53" t="s">
        <v>8</v>
      </c>
      <c r="B17" s="53" t="s">
        <v>9</v>
      </c>
      <c r="C17" s="53" t="s">
        <v>72</v>
      </c>
      <c r="D17" s="53" t="s">
        <v>33</v>
      </c>
      <c r="E17" s="53" t="s">
        <v>10</v>
      </c>
      <c r="F17" s="60" t="s">
        <v>73</v>
      </c>
      <c r="G17" s="53" t="s">
        <v>63</v>
      </c>
      <c r="H17" s="53" t="s">
        <v>32</v>
      </c>
      <c r="I17" s="53" t="s">
        <v>59</v>
      </c>
      <c r="J17" s="53" t="s">
        <v>60</v>
      </c>
      <c r="K17" s="53" t="s">
        <v>61</v>
      </c>
      <c r="L17" s="53" t="s">
        <v>62</v>
      </c>
      <c r="M17" s="53" t="s">
        <v>31</v>
      </c>
    </row>
    <row r="18" spans="1:13" ht="83.25" customHeight="1" x14ac:dyDescent="0.2">
      <c r="A18" s="53"/>
      <c r="B18" s="53"/>
      <c r="C18" s="53"/>
      <c r="D18" s="53"/>
      <c r="E18" s="53"/>
      <c r="F18" s="61"/>
      <c r="G18" s="53"/>
      <c r="H18" s="53"/>
      <c r="I18" s="53"/>
      <c r="J18" s="53"/>
      <c r="K18" s="53"/>
      <c r="L18" s="53"/>
      <c r="M18" s="53"/>
    </row>
    <row r="19" spans="1:13" ht="15.75" customHeight="1" x14ac:dyDescent="0.2">
      <c r="A19" s="19">
        <f>B10</f>
        <v>0</v>
      </c>
      <c r="B19" s="20"/>
      <c r="C19" s="20"/>
      <c r="D19" s="13" t="str">
        <f>IF(ISERROR(VLOOKUP(C19,Benzi!A:B,2,FALSE)),"",VLOOKUP(C19,Benzi!A:B,2,FALSE))</f>
        <v/>
      </c>
      <c r="E19" s="13" t="str">
        <f>IF(B19&gt;0,D19*B19,"0")</f>
        <v>0</v>
      </c>
      <c r="F19" s="20"/>
      <c r="G19" s="13" t="str">
        <f>IF(ISERROR(VLOOKUP(F19,Tara!A:B,2,FALSE)),"0",VLOOKUP(F19,Tara!A:B,2,FALSE))</f>
        <v>0</v>
      </c>
      <c r="H19" s="20"/>
      <c r="I19" s="13">
        <f>G19*H19*B19</f>
        <v>0</v>
      </c>
      <c r="J19" s="21">
        <v>150</v>
      </c>
      <c r="K19" s="22"/>
      <c r="L19" s="21">
        <f>J19*K19</f>
        <v>0</v>
      </c>
      <c r="M19" s="23">
        <f>E19+I19+L19</f>
        <v>0</v>
      </c>
    </row>
    <row r="20" spans="1:13" ht="14.25" customHeight="1" x14ac:dyDescent="0.2">
      <c r="A20" s="19">
        <f>B11</f>
        <v>0</v>
      </c>
      <c r="B20" s="20"/>
      <c r="C20" s="20"/>
      <c r="D20" s="13" t="str">
        <f>IF(ISERROR(VLOOKUP(C20,Benzi!A:B,2,FALSE)),"",VLOOKUP(C20,Benzi!A:B,2,FALSE))</f>
        <v/>
      </c>
      <c r="E20" s="13" t="str">
        <f>IF(B20&gt;0,D20*B20,"0")</f>
        <v>0</v>
      </c>
      <c r="F20" s="20"/>
      <c r="G20" s="13" t="str">
        <f>IF(ISERROR(VLOOKUP(F20,Tara!A:B,2,FALSE)),"0",VLOOKUP(F20,Tara!A:B,2,FALSE))</f>
        <v>0</v>
      </c>
      <c r="H20" s="20"/>
      <c r="I20" s="13">
        <f>G20*H20*B20</f>
        <v>0</v>
      </c>
      <c r="J20" s="21">
        <v>150</v>
      </c>
      <c r="K20" s="22"/>
      <c r="L20" s="21">
        <f>J20*K20</f>
        <v>0</v>
      </c>
      <c r="M20" s="23">
        <f>E20+I20+L20</f>
        <v>0</v>
      </c>
    </row>
    <row r="21" spans="1:13" ht="24.75" customHeight="1" x14ac:dyDescent="0.2">
      <c r="A21" s="24"/>
      <c r="B21" s="24"/>
      <c r="C21" s="24"/>
      <c r="D21" s="24"/>
      <c r="E21" s="24"/>
      <c r="F21" s="24"/>
      <c r="G21" s="24"/>
      <c r="H21" s="59"/>
      <c r="I21" s="59"/>
      <c r="J21" s="1"/>
      <c r="K21" s="57" t="s">
        <v>6</v>
      </c>
      <c r="L21" s="58"/>
      <c r="M21" s="25">
        <f>M19+M20</f>
        <v>0</v>
      </c>
    </row>
    <row r="22" spans="1:13" ht="15" x14ac:dyDescent="0.2">
      <c r="A22" s="26" t="s">
        <v>11</v>
      </c>
      <c r="J22" s="56"/>
      <c r="K22" s="56"/>
      <c r="L22" s="56"/>
    </row>
    <row r="23" spans="1:13" ht="15" x14ac:dyDescent="0.2">
      <c r="A23" s="27"/>
      <c r="J23" s="56"/>
      <c r="K23" s="56"/>
      <c r="L23" s="56"/>
    </row>
    <row r="24" spans="1:13" ht="47.25" customHeight="1" x14ac:dyDescent="0.2">
      <c r="A24" s="28" t="s">
        <v>12</v>
      </c>
      <c r="B24" s="28" t="s">
        <v>13</v>
      </c>
      <c r="C24" s="29" t="s">
        <v>30</v>
      </c>
      <c r="J24" s="30"/>
      <c r="K24" s="30"/>
      <c r="L24" s="30"/>
    </row>
    <row r="25" spans="1:13" ht="15" x14ac:dyDescent="0.2">
      <c r="A25" s="31">
        <f>B10</f>
        <v>0</v>
      </c>
      <c r="B25" s="32"/>
      <c r="C25" s="43"/>
      <c r="J25" s="30"/>
      <c r="K25" s="30"/>
      <c r="L25" s="30"/>
    </row>
    <row r="26" spans="1:13" ht="15" x14ac:dyDescent="0.2">
      <c r="A26" s="31">
        <f>B11</f>
        <v>0</v>
      </c>
      <c r="B26" s="32"/>
      <c r="C26" s="43"/>
      <c r="J26" s="33"/>
      <c r="K26" s="33"/>
      <c r="L26" s="33"/>
    </row>
    <row r="27" spans="1:13" ht="15" x14ac:dyDescent="0.2">
      <c r="A27" s="34"/>
      <c r="B27" s="35" t="s">
        <v>6</v>
      </c>
      <c r="C27" s="45">
        <f>SUM(C25:C26)</f>
        <v>0</v>
      </c>
    </row>
    <row r="28" spans="1:13" ht="15" x14ac:dyDescent="0.2">
      <c r="A28" s="27"/>
    </row>
    <row r="29" spans="1:13" ht="15" x14ac:dyDescent="0.2">
      <c r="A29" s="26" t="s">
        <v>14</v>
      </c>
    </row>
    <row r="30" spans="1:13" ht="15" x14ac:dyDescent="0.2">
      <c r="A30" s="27"/>
      <c r="F30" s="5">
        <v>0</v>
      </c>
    </row>
    <row r="31" spans="1:13" ht="46.5" customHeight="1" x14ac:dyDescent="0.2">
      <c r="A31" s="28" t="s">
        <v>12</v>
      </c>
      <c r="B31" s="28" t="s">
        <v>15</v>
      </c>
      <c r="C31" s="29" t="s">
        <v>30</v>
      </c>
    </row>
    <row r="32" spans="1:13" ht="15" x14ac:dyDescent="0.2">
      <c r="A32" s="31">
        <f>B10</f>
        <v>0</v>
      </c>
      <c r="B32" s="32"/>
      <c r="C32" s="43"/>
      <c r="D32" s="36"/>
    </row>
    <row r="33" spans="1:3" ht="15" x14ac:dyDescent="0.2">
      <c r="A33" s="31">
        <f>B11</f>
        <v>0</v>
      </c>
      <c r="B33" s="32"/>
      <c r="C33" s="43"/>
    </row>
    <row r="34" spans="1:3" ht="15" x14ac:dyDescent="0.2">
      <c r="A34" s="34"/>
      <c r="B34" s="35" t="s">
        <v>6</v>
      </c>
      <c r="C34" s="45">
        <f>SUM(C32:C33)</f>
        <v>0</v>
      </c>
    </row>
    <row r="35" spans="1:3" ht="15" x14ac:dyDescent="0.2">
      <c r="A35" s="27"/>
    </row>
    <row r="36" spans="1:3" ht="15" x14ac:dyDescent="0.2">
      <c r="A36" s="26" t="s">
        <v>34</v>
      </c>
    </row>
    <row r="37" spans="1:3" ht="15.75" thickBot="1" x14ac:dyDescent="0.25">
      <c r="A37" s="27"/>
    </row>
    <row r="38" spans="1:3" ht="15.75" thickBot="1" x14ac:dyDescent="0.25">
      <c r="A38" s="37" t="s">
        <v>2</v>
      </c>
      <c r="B38" s="38" t="s">
        <v>30</v>
      </c>
    </row>
    <row r="39" spans="1:3" ht="15.75" thickBot="1" x14ac:dyDescent="0.25">
      <c r="A39" s="39">
        <f>B10</f>
        <v>0</v>
      </c>
      <c r="B39" s="40">
        <f>D10+M19+C25+C32</f>
        <v>6000</v>
      </c>
    </row>
    <row r="40" spans="1:3" ht="15.75" thickBot="1" x14ac:dyDescent="0.25">
      <c r="A40" s="39">
        <f>B11</f>
        <v>0</v>
      </c>
      <c r="B40" s="40">
        <f>D11+M20+C26+C33</f>
        <v>3000</v>
      </c>
    </row>
    <row r="41" spans="1:3" ht="15.75" thickBot="1" x14ac:dyDescent="0.25">
      <c r="A41" s="39">
        <f>B12</f>
        <v>0</v>
      </c>
      <c r="B41" s="40">
        <f>D12</f>
        <v>0</v>
      </c>
    </row>
    <row r="42" spans="1:3" ht="15.75" thickBot="1" x14ac:dyDescent="0.25">
      <c r="A42" s="41" t="s">
        <v>6</v>
      </c>
      <c r="B42" s="44">
        <f>B39+B40+B41</f>
        <v>9000</v>
      </c>
    </row>
    <row r="43" spans="1:3" ht="18" x14ac:dyDescent="0.25">
      <c r="A43" s="42"/>
    </row>
    <row r="46" spans="1:3" x14ac:dyDescent="0.2">
      <c r="A46" s="5" t="s">
        <v>16</v>
      </c>
    </row>
    <row r="47" spans="1:3" x14ac:dyDescent="0.2">
      <c r="A47" s="5" t="s">
        <v>17</v>
      </c>
    </row>
    <row r="48" spans="1:3" x14ac:dyDescent="0.2">
      <c r="A48" s="5" t="s">
        <v>57</v>
      </c>
    </row>
    <row r="49" spans="1:1" x14ac:dyDescent="0.2">
      <c r="A49" s="5" t="s">
        <v>58</v>
      </c>
    </row>
    <row r="50" spans="1:1" x14ac:dyDescent="0.2">
      <c r="A50" s="5" t="s">
        <v>18</v>
      </c>
    </row>
  </sheetData>
  <sheetProtection password="927C" sheet="1" objects="1" scenarios="1"/>
  <mergeCells count="19">
    <mergeCell ref="A17:A18"/>
    <mergeCell ref="B17:B18"/>
    <mergeCell ref="C17:C18"/>
    <mergeCell ref="D17:D18"/>
    <mergeCell ref="E17:E18"/>
    <mergeCell ref="M17:M18"/>
    <mergeCell ref="B6:C6"/>
    <mergeCell ref="J22:J23"/>
    <mergeCell ref="K22:K23"/>
    <mergeCell ref="L22:L23"/>
    <mergeCell ref="K21:L21"/>
    <mergeCell ref="G17:G18"/>
    <mergeCell ref="H17:H18"/>
    <mergeCell ref="H21:I21"/>
    <mergeCell ref="I17:I18"/>
    <mergeCell ref="J17:J18"/>
    <mergeCell ref="K17:K18"/>
    <mergeCell ref="L17:L18"/>
    <mergeCell ref="F17:F18"/>
  </mergeCells>
  <pageMargins left="0.23622047244094491" right="0.21" top="0.74803149606299213" bottom="0.7480314960629921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Benzi!$A$2:$A$7</xm:f>
          </x14:formula1>
          <xm:sqref>C19:C20</xm:sqref>
        </x14:dataValidation>
        <x14:dataValidation type="list" allowBlank="1" showInputMessage="1" showErrorMessage="1" xr:uid="{00000000-0002-0000-0000-000001000000}">
          <x14:formula1>
            <xm:f>Tara!$A$1:$A$18</xm:f>
          </x14:formula1>
          <xm:sqref>F19:F20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7"/>
  <sheetViews>
    <sheetView workbookViewId="0">
      <selection activeCell="B37" sqref="B37"/>
    </sheetView>
  </sheetViews>
  <sheetFormatPr defaultRowHeight="15" x14ac:dyDescent="0.25"/>
  <cols>
    <col min="1" max="1" width="16.28515625" customWidth="1"/>
  </cols>
  <sheetData>
    <row r="2" spans="1:2" x14ac:dyDescent="0.25">
      <c r="A2" t="s">
        <v>37</v>
      </c>
      <c r="B2">
        <v>20</v>
      </c>
    </row>
    <row r="3" spans="1:2" x14ac:dyDescent="0.25">
      <c r="A3" t="s">
        <v>38</v>
      </c>
      <c r="B3">
        <v>180</v>
      </c>
    </row>
    <row r="4" spans="1:2" x14ac:dyDescent="0.25">
      <c r="A4" t="s">
        <v>21</v>
      </c>
      <c r="B4">
        <v>275</v>
      </c>
    </row>
    <row r="5" spans="1:2" x14ac:dyDescent="0.25">
      <c r="A5" t="s">
        <v>19</v>
      </c>
      <c r="B5">
        <v>360</v>
      </c>
    </row>
    <row r="6" spans="1:2" x14ac:dyDescent="0.25">
      <c r="A6" t="s">
        <v>20</v>
      </c>
      <c r="B6">
        <v>530</v>
      </c>
    </row>
    <row r="7" spans="1:2" x14ac:dyDescent="0.25">
      <c r="A7" t="s">
        <v>39</v>
      </c>
      <c r="B7">
        <v>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E10" sqref="E10"/>
    </sheetView>
  </sheetViews>
  <sheetFormatPr defaultRowHeight="15" x14ac:dyDescent="0.25"/>
  <sheetData>
    <row r="1" spans="1:2" x14ac:dyDescent="0.25">
      <c r="B1">
        <v>0</v>
      </c>
    </row>
    <row r="2" spans="1:2" x14ac:dyDescent="0.25">
      <c r="A2" t="s">
        <v>40</v>
      </c>
      <c r="B2">
        <v>200</v>
      </c>
    </row>
    <row r="3" spans="1:2" x14ac:dyDescent="0.25">
      <c r="A3" t="s">
        <v>41</v>
      </c>
      <c r="B3">
        <v>200</v>
      </c>
    </row>
    <row r="4" spans="1:2" x14ac:dyDescent="0.25">
      <c r="A4" t="s">
        <v>42</v>
      </c>
      <c r="B4">
        <v>200</v>
      </c>
    </row>
    <row r="5" spans="1:2" x14ac:dyDescent="0.25">
      <c r="A5" t="s">
        <v>43</v>
      </c>
      <c r="B5">
        <v>150</v>
      </c>
    </row>
    <row r="6" spans="1:2" x14ac:dyDescent="0.25">
      <c r="A6" t="s">
        <v>44</v>
      </c>
      <c r="B6">
        <v>150</v>
      </c>
    </row>
    <row r="7" spans="1:2" x14ac:dyDescent="0.25">
      <c r="A7" t="s">
        <v>45</v>
      </c>
      <c r="B7">
        <v>150</v>
      </c>
    </row>
    <row r="8" spans="1:2" x14ac:dyDescent="0.25">
      <c r="A8" t="s">
        <v>46</v>
      </c>
      <c r="B8">
        <v>150</v>
      </c>
    </row>
    <row r="9" spans="1:2" x14ac:dyDescent="0.25">
      <c r="A9" t="s">
        <v>47</v>
      </c>
      <c r="B9">
        <v>150</v>
      </c>
    </row>
    <row r="10" spans="1:2" x14ac:dyDescent="0.25">
      <c r="A10" t="s">
        <v>48</v>
      </c>
      <c r="B10">
        <v>150</v>
      </c>
    </row>
    <row r="11" spans="1:2" x14ac:dyDescent="0.25">
      <c r="A11" t="s">
        <v>49</v>
      </c>
      <c r="B11">
        <v>150</v>
      </c>
    </row>
    <row r="12" spans="1:2" x14ac:dyDescent="0.25">
      <c r="A12" t="s">
        <v>50</v>
      </c>
      <c r="B12">
        <v>150</v>
      </c>
    </row>
    <row r="13" spans="1:2" x14ac:dyDescent="0.25">
      <c r="A13" t="s">
        <v>51</v>
      </c>
      <c r="B13">
        <v>150</v>
      </c>
    </row>
    <row r="14" spans="1:2" x14ac:dyDescent="0.25">
      <c r="A14" t="s">
        <v>52</v>
      </c>
      <c r="B14">
        <v>150</v>
      </c>
    </row>
    <row r="15" spans="1:2" x14ac:dyDescent="0.25">
      <c r="A15" t="s">
        <v>53</v>
      </c>
      <c r="B15">
        <v>150</v>
      </c>
    </row>
    <row r="16" spans="1:2" x14ac:dyDescent="0.25">
      <c r="A16" t="s">
        <v>54</v>
      </c>
      <c r="B16">
        <v>150</v>
      </c>
    </row>
    <row r="17" spans="1:2" x14ac:dyDescent="0.25">
      <c r="A17" t="s">
        <v>55</v>
      </c>
      <c r="B17">
        <v>150</v>
      </c>
    </row>
    <row r="18" spans="1:2" x14ac:dyDescent="0.25">
      <c r="A18" t="s">
        <v>56</v>
      </c>
      <c r="B18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BUGET proiecte VET</vt:lpstr>
      <vt:lpstr>Benzi</vt:lpstr>
      <vt:lpstr>Tara</vt:lpstr>
      <vt:lpstr>'BUGET proiecte VET'!_ftn1</vt:lpstr>
      <vt:lpstr>'BUGET proiecte VET'!_ftn2</vt:lpstr>
      <vt:lpstr>'BUGET proiecte VET'!_ftn3</vt:lpstr>
      <vt:lpstr>'BUGET proiecte VET'!_ftn4</vt:lpstr>
      <vt:lpstr>'BUGET proiecte VET'!_ftn5</vt:lpstr>
      <vt:lpstr>'BUGET proiecte VET'!_ftnref1</vt:lpstr>
      <vt:lpstr>'BUGET proiecte VET'!_ftnref2</vt:lpstr>
      <vt:lpstr>'BUGET proiecte VET'!_ftnref3</vt:lpstr>
      <vt:lpstr>'BUGET proiecte VET'!_ftnref4</vt:lpstr>
      <vt:lpstr>'BUGET proiecte VET'!_ftnref5</vt:lpstr>
      <vt:lpstr>Benzi</vt:lpstr>
      <vt:lpstr>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Jidveian Olivia</dc:creator>
  <cp:lastModifiedBy>Olivia Jidveian</cp:lastModifiedBy>
  <cp:lastPrinted>2018-02-16T08:08:55Z</cp:lastPrinted>
  <dcterms:created xsi:type="dcterms:W3CDTF">2018-02-15T07:54:18Z</dcterms:created>
  <dcterms:modified xsi:type="dcterms:W3CDTF">2021-07-20T10:26:48Z</dcterms:modified>
</cp:coreProperties>
</file>